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ian.galuszka\Desktop\OA\LCZ_Krakow\wniosek 2\"/>
    </mc:Choice>
  </mc:AlternateContent>
  <xr:revisionPtr revIDLastSave="0" documentId="13_ncr:1_{BD768A76-23B1-4796-9649-73BBF27742A2}" xr6:coauthVersionLast="47" xr6:coauthVersionMax="47" xr10:uidLastSave="{00000000-0000-0000-0000-000000000000}"/>
  <bookViews>
    <workbookView xWindow="-2640" yWindow="1476" windowWidth="23256" windowHeight="12576" xr2:uid="{F965BB35-CA69-8B4D-AAB2-59A15781AD7D}"/>
  </bookViews>
  <sheets>
    <sheet name="RJ_Praha-Kraków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5" l="1"/>
  <c r="E34" i="5"/>
  <c r="E35" i="5"/>
  <c r="E36" i="5"/>
  <c r="E37" i="5"/>
  <c r="E38" i="5"/>
  <c r="E39" i="5"/>
  <c r="E40" i="5"/>
  <c r="E41" i="5"/>
  <c r="E42" i="5"/>
  <c r="E43" i="5"/>
  <c r="E32" i="5"/>
  <c r="E29" i="5"/>
  <c r="E30" i="5"/>
  <c r="E31" i="5"/>
  <c r="E28" i="5"/>
  <c r="E19" i="5"/>
  <c r="E20" i="5"/>
  <c r="E21" i="5"/>
  <c r="E18" i="5"/>
  <c r="E7" i="5"/>
  <c r="E8" i="5"/>
  <c r="E9" i="5"/>
  <c r="E10" i="5"/>
  <c r="E11" i="5"/>
  <c r="E12" i="5"/>
  <c r="E13" i="5"/>
  <c r="E14" i="5"/>
  <c r="E15" i="5"/>
  <c r="E16" i="5"/>
  <c r="E17" i="5"/>
  <c r="E6" i="5"/>
  <c r="C44" i="5" l="1"/>
  <c r="C45" i="5" s="1"/>
  <c r="C18" i="5"/>
  <c r="C31" i="5" s="1"/>
  <c r="C43" i="5"/>
  <c r="C42" i="5"/>
  <c r="C41" i="5"/>
  <c r="C40" i="5"/>
  <c r="C39" i="5"/>
  <c r="C38" i="5"/>
  <c r="C37" i="5"/>
  <c r="C36" i="5"/>
  <c r="C35" i="5"/>
  <c r="C34" i="5"/>
  <c r="C33" i="5"/>
  <c r="C30" i="5"/>
  <c r="C29" i="5"/>
  <c r="C28" i="5"/>
  <c r="P27" i="5"/>
  <c r="C27" i="5"/>
  <c r="K26" i="5"/>
  <c r="R25" i="5"/>
  <c r="R24" i="5"/>
  <c r="Q24" i="5"/>
  <c r="Y23" i="5"/>
  <c r="X23" i="5"/>
  <c r="R23" i="5"/>
  <c r="Q23" i="5"/>
  <c r="Y22" i="5"/>
  <c r="X22" i="5"/>
  <c r="R22" i="5"/>
  <c r="Q22" i="5"/>
  <c r="Y21" i="5"/>
  <c r="X21" i="5"/>
  <c r="R21" i="5"/>
  <c r="Q21" i="5"/>
  <c r="Y20" i="5"/>
  <c r="X20" i="5"/>
  <c r="R20" i="5"/>
  <c r="Q20" i="5"/>
  <c r="G20" i="5"/>
  <c r="Y19" i="5"/>
  <c r="X19" i="5"/>
  <c r="R19" i="5"/>
  <c r="Q19" i="5"/>
  <c r="G19" i="5"/>
  <c r="Y18" i="5"/>
  <c r="X18" i="5"/>
  <c r="R18" i="5"/>
  <c r="Q18" i="5"/>
  <c r="G18" i="5"/>
  <c r="Y16" i="5"/>
  <c r="X16" i="5"/>
  <c r="R16" i="5"/>
  <c r="Q16" i="5"/>
  <c r="H16" i="5"/>
  <c r="G16" i="5"/>
  <c r="Y15" i="5"/>
  <c r="X15" i="5"/>
  <c r="R15" i="5"/>
  <c r="Q15" i="5"/>
  <c r="H15" i="5"/>
  <c r="G15" i="5"/>
  <c r="Y14" i="5"/>
  <c r="X14" i="5"/>
  <c r="R14" i="5"/>
  <c r="Q14" i="5"/>
  <c r="H14" i="5"/>
  <c r="G14" i="5"/>
  <c r="Y13" i="5"/>
  <c r="X13" i="5"/>
  <c r="R13" i="5"/>
  <c r="Q13" i="5"/>
  <c r="H13" i="5"/>
  <c r="G13" i="5"/>
  <c r="Y12" i="5"/>
  <c r="X12" i="5"/>
  <c r="R12" i="5"/>
  <c r="Q12" i="5"/>
  <c r="H12" i="5"/>
  <c r="G12" i="5"/>
  <c r="Y11" i="5"/>
  <c r="X11" i="5"/>
  <c r="R11" i="5"/>
  <c r="Q11" i="5"/>
  <c r="H11" i="5"/>
  <c r="G11" i="5"/>
  <c r="Y10" i="5"/>
  <c r="X10" i="5"/>
  <c r="R10" i="5"/>
  <c r="H10" i="5"/>
  <c r="Y9" i="5"/>
  <c r="H9" i="5"/>
  <c r="G21" i="5" l="1"/>
  <c r="Q27" i="5"/>
  <c r="R27" i="5"/>
  <c r="G27" i="5"/>
  <c r="G22" i="5" l="1"/>
  <c r="G23" i="5" l="1"/>
  <c r="G24" i="5" l="1"/>
</calcChain>
</file>

<file path=xl/sharedStrings.xml><?xml version="1.0" encoding="utf-8"?>
<sst xmlns="http://schemas.openxmlformats.org/spreadsheetml/2006/main" count="120" uniqueCount="42">
  <si>
    <t>příjezd</t>
  </si>
  <si>
    <t>odjezd</t>
  </si>
  <si>
    <t>n</t>
  </si>
  <si>
    <t>*$</t>
  </si>
  <si>
    <t>Sm</t>
  </si>
  <si>
    <t>LE412</t>
  </si>
  <si>
    <t>Kraków Główny</t>
  </si>
  <si>
    <t>Krzeszowice</t>
  </si>
  <si>
    <t>Trzebinia</t>
  </si>
  <si>
    <t>Jaworzno Szczakowa</t>
  </si>
  <si>
    <t>Mysłowice</t>
  </si>
  <si>
    <t>Katowice</t>
  </si>
  <si>
    <t>Katowice Ligota</t>
  </si>
  <si>
    <t>Tychy</t>
  </si>
  <si>
    <t>Wodzisław Śląski</t>
  </si>
  <si>
    <t>Chałupki</t>
  </si>
  <si>
    <t>Bohumín</t>
  </si>
  <si>
    <t>Ostrava hl.n.</t>
  </si>
  <si>
    <t>Ostrava-Svinov</t>
  </si>
  <si>
    <t>Studénka</t>
  </si>
  <si>
    <t>Suchdol nad Odrou</t>
  </si>
  <si>
    <t>Hranice na Moravě</t>
  </si>
  <si>
    <t>Přerov</t>
  </si>
  <si>
    <t>Olomouc hl.n.</t>
  </si>
  <si>
    <t>Zábřeh na Moravě</t>
  </si>
  <si>
    <t>Pardubice hl. n.</t>
  </si>
  <si>
    <t>Kolín</t>
  </si>
  <si>
    <t>Praha-Libeň</t>
  </si>
  <si>
    <t>Praha hl.n.</t>
  </si>
  <si>
    <t>doba pobytu</t>
  </si>
  <si>
    <t>jíz. doba</t>
  </si>
  <si>
    <t>+1</t>
  </si>
  <si>
    <t>+2</t>
  </si>
  <si>
    <t>+14</t>
  </si>
  <si>
    <t>+3</t>
  </si>
  <si>
    <t>413</t>
  </si>
  <si>
    <t>rozdíl jízdní doby</t>
  </si>
  <si>
    <t>5</t>
  </si>
  <si>
    <t>LE 411</t>
  </si>
  <si>
    <t>km</t>
  </si>
  <si>
    <t>451</t>
  </si>
  <si>
    <t>Karviná hl.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</si>
</sst>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26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SenaKJR"/>
      <charset val="2"/>
    </font>
    <font>
      <sz val="11"/>
      <color theme="1"/>
      <name val="Calibri"/>
      <family val="2"/>
      <charset val="238"/>
      <scheme val="minor"/>
    </font>
    <font>
      <sz val="11"/>
      <color theme="1"/>
      <name val="SenaKJR"/>
      <charset val="2"/>
    </font>
    <font>
      <sz val="8"/>
      <name val="SenaKJR"/>
      <charset val="2"/>
    </font>
    <font>
      <sz val="11"/>
      <color theme="1"/>
      <name val="Calibri"/>
      <family val="2"/>
      <scheme val="minor"/>
    </font>
    <font>
      <b/>
      <sz val="11"/>
      <color theme="1"/>
      <name val="SenaKJR"/>
      <charset val="2"/>
    </font>
    <font>
      <sz val="10"/>
      <name val="Arial"/>
      <family val="2"/>
    </font>
    <font>
      <b/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theme="0"/>
      <name val="SenaKJR"/>
      <charset val="2"/>
    </font>
    <font>
      <sz val="11"/>
      <color theme="0"/>
      <name val="Calibri"/>
      <family val="2"/>
    </font>
    <font>
      <sz val="11"/>
      <color theme="0"/>
      <name val="SenaKJR"/>
      <charset val="2"/>
    </font>
    <font>
      <sz val="8"/>
      <color theme="0"/>
      <name val="SenaKJR"/>
      <charset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SenaKJR"/>
      <charset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3">
    <xf numFmtId="0" fontId="0" fillId="0" borderId="0" xfId="0"/>
    <xf numFmtId="20" fontId="0" fillId="0" borderId="0" xfId="0" applyNumberFormat="1"/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20" fontId="3" fillId="2" borderId="9" xfId="0" applyNumberFormat="1" applyFont="1" applyFill="1" applyBorder="1"/>
    <xf numFmtId="0" fontId="5" fillId="0" borderId="4" xfId="0" applyFont="1" applyBorder="1"/>
    <xf numFmtId="0" fontId="7" fillId="0" borderId="4" xfId="0" applyFont="1" applyBorder="1"/>
    <xf numFmtId="0" fontId="5" fillId="2" borderId="4" xfId="0" applyFont="1" applyFill="1" applyBorder="1"/>
    <xf numFmtId="0" fontId="8" fillId="0" borderId="4" xfId="0" applyFont="1" applyBorder="1"/>
    <xf numFmtId="20" fontId="3" fillId="2" borderId="5" xfId="0" applyNumberFormat="1" applyFont="1" applyFill="1" applyBorder="1"/>
    <xf numFmtId="0" fontId="3" fillId="2" borderId="6" xfId="0" applyFont="1" applyFill="1" applyBorder="1"/>
    <xf numFmtId="0" fontId="5" fillId="2" borderId="5" xfId="0" applyFont="1" applyFill="1" applyBorder="1"/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/>
    <xf numFmtId="0" fontId="5" fillId="0" borderId="5" xfId="0" applyFont="1" applyBorder="1"/>
    <xf numFmtId="164" fontId="9" fillId="0" borderId="5" xfId="0" applyNumberFormat="1" applyFont="1" applyBorder="1" applyAlignment="1">
      <alignment horizontal="center"/>
    </xf>
    <xf numFmtId="164" fontId="9" fillId="0" borderId="6" xfId="0" applyNumberFormat="1" applyFont="1" applyBorder="1"/>
    <xf numFmtId="0" fontId="7" fillId="0" borderId="5" xfId="0" applyFont="1" applyBorder="1"/>
    <xf numFmtId="164" fontId="0" fillId="0" borderId="5" xfId="0" applyNumberFormat="1" applyBorder="1" applyAlignment="1">
      <alignment horizontal="center"/>
    </xf>
    <xf numFmtId="164" fontId="0" fillId="3" borderId="6" xfId="0" applyNumberFormat="1" applyFill="1" applyBorder="1"/>
    <xf numFmtId="0" fontId="10" fillId="2" borderId="5" xfId="0" applyFont="1" applyFill="1" applyBorder="1"/>
    <xf numFmtId="164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12" fillId="2" borderId="9" xfId="1" applyFont="1" applyFill="1" applyBorder="1"/>
    <xf numFmtId="0" fontId="13" fillId="0" borderId="9" xfId="1" applyFont="1" applyBorder="1"/>
    <xf numFmtId="49" fontId="14" fillId="0" borderId="9" xfId="0" applyNumberFormat="1" applyFont="1" applyBorder="1"/>
    <xf numFmtId="0" fontId="12" fillId="2" borderId="7" xfId="1" applyFont="1" applyFill="1" applyBorder="1"/>
    <xf numFmtId="0" fontId="13" fillId="0" borderId="7" xfId="1" applyFont="1" applyBorder="1"/>
    <xf numFmtId="164" fontId="0" fillId="0" borderId="0" xfId="0" applyNumberFormat="1"/>
    <xf numFmtId="49" fontId="2" fillId="0" borderId="0" xfId="0" applyNumberFormat="1" applyFont="1" applyAlignment="1">
      <alignment horizontal="center"/>
    </xf>
    <xf numFmtId="1" fontId="2" fillId="0" borderId="0" xfId="0" applyNumberFormat="1" applyFont="1"/>
    <xf numFmtId="164" fontId="3" fillId="2" borderId="8" xfId="0" applyNumberFormat="1" applyFont="1" applyFill="1" applyBorder="1" applyAlignment="1">
      <alignment horizontal="center"/>
    </xf>
    <xf numFmtId="164" fontId="3" fillId="2" borderId="9" xfId="0" applyNumberFormat="1" applyFont="1" applyFill="1" applyBorder="1"/>
    <xf numFmtId="0" fontId="13" fillId="0" borderId="10" xfId="1" applyFont="1" applyBorder="1"/>
    <xf numFmtId="49" fontId="14" fillId="0" borderId="10" xfId="0" applyNumberFormat="1" applyFont="1" applyBorder="1"/>
    <xf numFmtId="0" fontId="12" fillId="2" borderId="10" xfId="1" applyFont="1" applyFill="1" applyBorder="1"/>
    <xf numFmtId="0" fontId="3" fillId="0" borderId="1" xfId="0" applyFont="1" applyBorder="1" applyAlignment="1">
      <alignment horizontal="right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2" fillId="0" borderId="0" xfId="0" applyFont="1"/>
    <xf numFmtId="20" fontId="2" fillId="0" borderId="0" xfId="0" applyNumberFormat="1" applyFont="1"/>
    <xf numFmtId="20" fontId="2" fillId="0" borderId="0" xfId="0" applyNumberFormat="1" applyFont="1" applyBorder="1"/>
    <xf numFmtId="20" fontId="2" fillId="0" borderId="0" xfId="0" applyNumberFormat="1" applyFont="1" applyBorder="1" applyAlignment="1">
      <alignment horizontal="center"/>
    </xf>
    <xf numFmtId="49" fontId="14" fillId="0" borderId="7" xfId="0" applyNumberFormat="1" applyFont="1" applyBorder="1"/>
    <xf numFmtId="164" fontId="2" fillId="0" borderId="0" xfId="0" applyNumberFormat="1" applyFont="1"/>
    <xf numFmtId="49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/>
    <xf numFmtId="164" fontId="2" fillId="3" borderId="0" xfId="0" applyNumberFormat="1" applyFont="1" applyFill="1" applyBorder="1"/>
    <xf numFmtId="0" fontId="2" fillId="3" borderId="0" xfId="0" applyFont="1" applyFill="1" applyBorder="1"/>
    <xf numFmtId="0" fontId="16" fillId="3" borderId="0" xfId="0" applyFont="1" applyFill="1" applyBorder="1" applyAlignment="1">
      <alignment horizontal="right" vertical="center"/>
    </xf>
    <xf numFmtId="0" fontId="17" fillId="3" borderId="0" xfId="1" applyFont="1" applyFill="1" applyBorder="1"/>
    <xf numFmtId="0" fontId="18" fillId="3" borderId="0" xfId="0" applyFont="1" applyFill="1" applyBorder="1"/>
    <xf numFmtId="164" fontId="15" fillId="3" borderId="0" xfId="0" applyNumberFormat="1" applyFont="1" applyFill="1" applyBorder="1" applyAlignment="1">
      <alignment horizontal="center"/>
    </xf>
    <xf numFmtId="164" fontId="15" fillId="3" borderId="0" xfId="0" applyNumberFormat="1" applyFont="1" applyFill="1" applyBorder="1"/>
    <xf numFmtId="0" fontId="19" fillId="3" borderId="0" xfId="1" applyFont="1" applyFill="1" applyBorder="1"/>
    <xf numFmtId="0" fontId="20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164" fontId="21" fillId="3" borderId="0" xfId="0" applyNumberFormat="1" applyFont="1" applyFill="1" applyBorder="1" applyAlignment="1">
      <alignment horizontal="center"/>
    </xf>
    <xf numFmtId="0" fontId="21" fillId="3" borderId="0" xfId="0" applyFont="1" applyFill="1" applyBorder="1"/>
    <xf numFmtId="164" fontId="22" fillId="3" borderId="0" xfId="0" applyNumberFormat="1" applyFont="1" applyFill="1" applyBorder="1" applyAlignment="1">
      <alignment horizontal="center"/>
    </xf>
    <xf numFmtId="164" fontId="22" fillId="3" borderId="0" xfId="0" applyNumberFormat="1" applyFont="1" applyFill="1" applyBorder="1"/>
    <xf numFmtId="0" fontId="12" fillId="2" borderId="4" xfId="1" applyFont="1" applyFill="1" applyBorder="1"/>
    <xf numFmtId="0" fontId="13" fillId="0" borderId="4" xfId="1" applyFont="1" applyBorder="1"/>
    <xf numFmtId="49" fontId="14" fillId="0" borderId="4" xfId="0" applyNumberFormat="1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13" fillId="0" borderId="11" xfId="1" applyFont="1" applyBorder="1"/>
    <xf numFmtId="0" fontId="12" fillId="2" borderId="11" xfId="1" applyFont="1" applyFill="1" applyBorder="1"/>
    <xf numFmtId="49" fontId="14" fillId="0" borderId="11" xfId="0" applyNumberFormat="1" applyFont="1" applyBorder="1"/>
    <xf numFmtId="49" fontId="13" fillId="0" borderId="4" xfId="1" applyNumberFormat="1" applyFont="1" applyBorder="1" applyAlignment="1">
      <alignment horizontal="center"/>
    </xf>
    <xf numFmtId="0" fontId="15" fillId="3" borderId="0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20" fontId="6" fillId="2" borderId="2" xfId="0" applyNumberFormat="1" applyFont="1" applyFill="1" applyBorder="1"/>
    <xf numFmtId="0" fontId="5" fillId="0" borderId="0" xfId="0" applyFont="1" applyFill="1" applyBorder="1"/>
    <xf numFmtId="0" fontId="12" fillId="0" borderId="11" xfId="1" applyFont="1" applyFill="1" applyBorder="1"/>
    <xf numFmtId="0" fontId="5" fillId="0" borderId="4" xfId="0" applyFont="1" applyFill="1" applyBorder="1"/>
    <xf numFmtId="0" fontId="23" fillId="0" borderId="10" xfId="1" applyFont="1" applyFill="1" applyBorder="1"/>
    <xf numFmtId="0" fontId="23" fillId="0" borderId="4" xfId="1" applyFont="1" applyFill="1" applyBorder="1" applyAlignment="1">
      <alignment horizontal="center"/>
    </xf>
    <xf numFmtId="0" fontId="10" fillId="2" borderId="1" xfId="0" applyFont="1" applyFill="1" applyBorder="1"/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 vertical="top" wrapText="1"/>
    </xf>
    <xf numFmtId="0" fontId="2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164" fontId="25" fillId="2" borderId="5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2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164" fontId="25" fillId="2" borderId="6" xfId="0" applyNumberFormat="1" applyFont="1" applyFill="1" applyBorder="1"/>
    <xf numFmtId="164" fontId="9" fillId="3" borderId="6" xfId="0" applyNumberFormat="1" applyFont="1" applyFill="1" applyBorder="1"/>
    <xf numFmtId="20" fontId="1" fillId="3" borderId="8" xfId="0" applyNumberFormat="1" applyFont="1" applyFill="1" applyBorder="1"/>
    <xf numFmtId="20" fontId="1" fillId="3" borderId="9" xfId="0" applyNumberFormat="1" applyFont="1" applyFill="1" applyBorder="1"/>
    <xf numFmtId="20" fontId="1" fillId="0" borderId="5" xfId="0" applyNumberFormat="1" applyFont="1" applyBorder="1"/>
    <xf numFmtId="20" fontId="1" fillId="0" borderId="6" xfId="0" applyNumberFormat="1" applyFont="1" applyBorder="1"/>
    <xf numFmtId="20" fontId="1" fillId="2" borderId="5" xfId="0" applyNumberFormat="1" applyFont="1" applyFill="1" applyBorder="1"/>
    <xf numFmtId="20" fontId="1" fillId="2" borderId="6" xfId="0" applyNumberFormat="1" applyFont="1" applyFill="1" applyBorder="1"/>
    <xf numFmtId="20" fontId="1" fillId="0" borderId="6" xfId="0" applyNumberFormat="1" applyFont="1" applyFill="1" applyBorder="1"/>
    <xf numFmtId="20" fontId="1" fillId="0" borderId="9" xfId="0" applyNumberFormat="1" applyFont="1" applyBorder="1"/>
  </cellXfs>
  <cellStyles count="2">
    <cellStyle name="Normální" xfId="0" builtinId="0"/>
    <cellStyle name="Normální 2" xfId="1" xr:uid="{F9D5DC32-4B30-194E-B45A-7FFE9F59F051}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3</xdr:row>
      <xdr:rowOff>111760</xdr:rowOff>
    </xdr:from>
    <xdr:to>
      <xdr:col>1</xdr:col>
      <xdr:colOff>223520</xdr:colOff>
      <xdr:row>21</xdr:row>
      <xdr:rowOff>10160</xdr:rowOff>
    </xdr:to>
    <xdr:cxnSp macro="">
      <xdr:nvCxnSpPr>
        <xdr:cNvPr id="2" name="Přímá spojovací šipka 1">
          <a:extLst>
            <a:ext uri="{FF2B5EF4-FFF2-40B4-BE49-F238E27FC236}">
              <a16:creationId xmlns:a16="http://schemas.microsoft.com/office/drawing/2014/main" id="{C28BADE9-9ABD-9C46-8285-D9782E9D0212}"/>
            </a:ext>
          </a:extLst>
        </xdr:cNvPr>
        <xdr:cNvCxnSpPr/>
      </xdr:nvCxnSpPr>
      <xdr:spPr>
        <a:xfrm>
          <a:off x="1483360" y="721360"/>
          <a:ext cx="10160" cy="457200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213360</xdr:colOff>
      <xdr:row>26</xdr:row>
      <xdr:rowOff>100791</xdr:rowOff>
    </xdr:from>
    <xdr:to>
      <xdr:col>1</xdr:col>
      <xdr:colOff>223520</xdr:colOff>
      <xdr:row>43</xdr:row>
      <xdr:rowOff>201237</xdr:rowOff>
    </xdr:to>
    <xdr:cxnSp macro="">
      <xdr:nvCxnSpPr>
        <xdr:cNvPr id="3" name="Přímá spojovací šipka 2">
          <a:extLst>
            <a:ext uri="{FF2B5EF4-FFF2-40B4-BE49-F238E27FC236}">
              <a16:creationId xmlns:a16="http://schemas.microsoft.com/office/drawing/2014/main" id="{307C5D63-2FEC-784A-8D8D-937C1621D90E}"/>
            </a:ext>
          </a:extLst>
        </xdr:cNvPr>
        <xdr:cNvCxnSpPr/>
      </xdr:nvCxnSpPr>
      <xdr:spPr>
        <a:xfrm>
          <a:off x="1483360" y="6806391"/>
          <a:ext cx="10160" cy="4570846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0402-338F-8A4A-8FC6-5982F376A000}">
  <sheetPr>
    <pageSetUpPr fitToPage="1"/>
  </sheetPr>
  <dimension ref="A1:Y48"/>
  <sheetViews>
    <sheetView tabSelected="1" view="pageLayout" topLeftCell="A22" zoomScaleNormal="60" workbookViewId="0">
      <selection activeCell="H7" sqref="H7"/>
    </sheetView>
  </sheetViews>
  <sheetFormatPr defaultColWidth="11.19921875" defaultRowHeight="15.6"/>
  <cols>
    <col min="1" max="1" width="16.69921875" customWidth="1"/>
    <col min="2" max="2" width="5.69921875" customWidth="1"/>
    <col min="3" max="3" width="8" style="67" customWidth="1"/>
    <col min="4" max="4" width="6.5" customWidth="1"/>
    <col min="7" max="7" width="11.19921875" style="38" bestFit="1"/>
    <col min="8" max="8" width="11.19921875" style="38"/>
    <col min="9" max="9" width="5.69921875" style="41" customWidth="1"/>
    <col min="10" max="10" width="6.69921875" style="30" hidden="1" customWidth="1"/>
    <col min="11" max="11" width="7" style="31" hidden="1" customWidth="1"/>
    <col min="12" max="12" width="5.19921875" style="41" hidden="1" customWidth="1"/>
    <col min="13" max="13" width="16.69921875" style="51" hidden="1" customWidth="1"/>
    <col min="14" max="14" width="6.796875" style="51" hidden="1" customWidth="1"/>
    <col min="15" max="16" width="0" style="51" hidden="1" customWidth="1"/>
    <col min="17" max="17" width="12.19921875" style="38" hidden="1" customWidth="1"/>
    <col min="18" max="18" width="0" style="38" hidden="1" customWidth="1"/>
    <col min="19" max="19" width="0" hidden="1" customWidth="1"/>
    <col min="20" max="20" width="17.19921875" hidden="1" customWidth="1"/>
    <col min="21" max="25" width="0" hidden="1" customWidth="1"/>
  </cols>
  <sheetData>
    <row r="1" spans="1:25">
      <c r="D1" s="37"/>
      <c r="E1" s="78"/>
      <c r="F1" s="89" t="s">
        <v>38</v>
      </c>
    </row>
    <row r="2" spans="1:25">
      <c r="D2" s="90"/>
      <c r="E2" s="79"/>
      <c r="F2" s="80"/>
    </row>
    <row r="3" spans="1:25">
      <c r="C3" s="68" t="s">
        <v>39</v>
      </c>
      <c r="D3" s="92"/>
      <c r="E3" s="2" t="s">
        <v>0</v>
      </c>
      <c r="F3" s="3" t="s">
        <v>1</v>
      </c>
    </row>
    <row r="4" spans="1:25">
      <c r="A4" s="36" t="s">
        <v>28</v>
      </c>
      <c r="B4" s="36"/>
      <c r="C4" s="69">
        <v>0</v>
      </c>
      <c r="D4" s="4"/>
      <c r="E4" s="81"/>
      <c r="F4" s="5">
        <v>0.625</v>
      </c>
    </row>
    <row r="5" spans="1:25">
      <c r="A5" s="34" t="s">
        <v>27</v>
      </c>
      <c r="B5" s="73"/>
      <c r="C5" s="70">
        <v>5</v>
      </c>
      <c r="D5" s="6"/>
      <c r="E5" s="105"/>
      <c r="F5" s="106">
        <v>0.62986111111111109</v>
      </c>
    </row>
    <row r="6" spans="1:25">
      <c r="A6" s="34" t="s">
        <v>26</v>
      </c>
      <c r="B6" s="73"/>
      <c r="C6" s="70">
        <v>62</v>
      </c>
      <c r="D6" s="6"/>
      <c r="E6" s="107">
        <f>F6-"0:01"</f>
        <v>0.65069444444444446</v>
      </c>
      <c r="F6" s="106">
        <v>0.65138888888888891</v>
      </c>
      <c r="N6" s="94" t="s">
        <v>5</v>
      </c>
      <c r="O6" s="94"/>
      <c r="P6" s="94"/>
      <c r="U6" s="95" t="s">
        <v>5</v>
      </c>
      <c r="V6" s="95"/>
      <c r="W6" s="96"/>
    </row>
    <row r="7" spans="1:25">
      <c r="A7" s="34" t="s">
        <v>25</v>
      </c>
      <c r="B7" s="73"/>
      <c r="C7" s="70">
        <v>104</v>
      </c>
      <c r="D7" s="6"/>
      <c r="E7" s="107">
        <f t="shared" ref="E7:E17" si="0">F7-"0:01"</f>
        <v>0.66597222222222219</v>
      </c>
      <c r="F7" s="106">
        <v>0.66666666666666663</v>
      </c>
      <c r="H7" s="43"/>
      <c r="I7" s="99" t="s">
        <v>36</v>
      </c>
      <c r="J7" s="100"/>
      <c r="K7" s="100"/>
      <c r="L7" s="100"/>
      <c r="N7" s="94"/>
      <c r="O7" s="94"/>
      <c r="P7" s="94"/>
      <c r="T7" s="1"/>
      <c r="U7" s="97"/>
      <c r="V7" s="97"/>
      <c r="W7" s="98"/>
    </row>
    <row r="8" spans="1:25">
      <c r="A8" s="34" t="s">
        <v>24</v>
      </c>
      <c r="B8" s="73"/>
      <c r="C8" s="70">
        <v>204</v>
      </c>
      <c r="D8" s="6"/>
      <c r="E8" s="107">
        <f t="shared" si="0"/>
        <v>0.70416666666666672</v>
      </c>
      <c r="F8" s="106">
        <v>0.70486111111111116</v>
      </c>
      <c r="G8" s="39" t="s">
        <v>29</v>
      </c>
      <c r="H8" s="44" t="s">
        <v>30</v>
      </c>
      <c r="I8" s="42"/>
      <c r="J8" s="47" t="s">
        <v>35</v>
      </c>
      <c r="K8" s="48">
        <v>412</v>
      </c>
      <c r="N8" s="77"/>
      <c r="O8" s="52" t="s">
        <v>0</v>
      </c>
      <c r="P8" s="52" t="s">
        <v>1</v>
      </c>
      <c r="Q8" s="39" t="s">
        <v>29</v>
      </c>
      <c r="R8" s="39" t="s">
        <v>30</v>
      </c>
      <c r="T8" s="1"/>
      <c r="U8" s="79"/>
      <c r="V8" s="23" t="s">
        <v>0</v>
      </c>
      <c r="W8" s="3" t="s">
        <v>1</v>
      </c>
    </row>
    <row r="9" spans="1:25">
      <c r="A9" s="34" t="s">
        <v>23</v>
      </c>
      <c r="B9" s="73"/>
      <c r="C9" s="70">
        <v>250</v>
      </c>
      <c r="D9" s="6"/>
      <c r="E9" s="107">
        <f t="shared" si="0"/>
        <v>0.71944444444444455</v>
      </c>
      <c r="F9" s="106">
        <v>0.72013888888888899</v>
      </c>
      <c r="H9" s="43">
        <f>F5-F4</f>
        <v>4.8611111111110938E-3</v>
      </c>
      <c r="I9" s="42"/>
      <c r="J9" s="47" t="s">
        <v>31</v>
      </c>
      <c r="K9" s="49"/>
      <c r="M9" s="53" t="s">
        <v>28</v>
      </c>
      <c r="N9" s="54"/>
      <c r="O9" s="55">
        <v>0.48402777777777778</v>
      </c>
      <c r="P9" s="56"/>
      <c r="Q9" s="40"/>
      <c r="T9" s="24" t="s">
        <v>6</v>
      </c>
      <c r="U9" s="12" t="s">
        <v>3</v>
      </c>
      <c r="V9" s="13"/>
      <c r="W9" s="14">
        <v>0.17361111111111113</v>
      </c>
      <c r="Y9" s="29">
        <f t="shared" ref="Y9:Y22" si="1">V10-W9</f>
        <v>1.1111111111111099E-2</v>
      </c>
    </row>
    <row r="10" spans="1:25">
      <c r="A10" s="34" t="s">
        <v>22</v>
      </c>
      <c r="B10" s="73"/>
      <c r="C10" s="70">
        <v>272</v>
      </c>
      <c r="D10" s="6"/>
      <c r="E10" s="107">
        <f t="shared" si="0"/>
        <v>0.7319444444444444</v>
      </c>
      <c r="F10" s="106">
        <v>0.73263888888888884</v>
      </c>
      <c r="H10" s="43">
        <f>E6-F5</f>
        <v>2.083333333333337E-2</v>
      </c>
      <c r="I10" s="42"/>
      <c r="J10" s="47"/>
      <c r="K10" s="47" t="s">
        <v>32</v>
      </c>
      <c r="M10" s="57" t="s">
        <v>27</v>
      </c>
      <c r="N10" s="58"/>
      <c r="O10" s="59">
        <v>0.47916666666666669</v>
      </c>
      <c r="P10" s="60" t="s">
        <v>4</v>
      </c>
      <c r="Q10" s="40"/>
      <c r="R10" s="40">
        <f>O9-O10</f>
        <v>4.8611111111110938E-3</v>
      </c>
      <c r="T10" s="25" t="s">
        <v>7</v>
      </c>
      <c r="U10" s="15" t="s">
        <v>2</v>
      </c>
      <c r="V10" s="16">
        <v>0.18472222222222223</v>
      </c>
      <c r="W10" s="17">
        <v>0.18541666666666667</v>
      </c>
      <c r="X10" s="29">
        <f>W10-V10</f>
        <v>6.9444444444444198E-4</v>
      </c>
      <c r="Y10" s="29">
        <f t="shared" si="1"/>
        <v>5.5555555555555358E-3</v>
      </c>
    </row>
    <row r="11" spans="1:25">
      <c r="A11" s="34" t="s">
        <v>21</v>
      </c>
      <c r="B11" s="73"/>
      <c r="C11" s="70">
        <v>301</v>
      </c>
      <c r="D11" s="7"/>
      <c r="E11" s="107">
        <f t="shared" si="0"/>
        <v>0.7451388888888888</v>
      </c>
      <c r="F11" s="108">
        <v>0.74583333333333324</v>
      </c>
      <c r="G11" s="43">
        <f>F6-E6</f>
        <v>6.9444444444444198E-4</v>
      </c>
      <c r="H11" s="43">
        <f>E7-F6</f>
        <v>1.4583333333333282E-2</v>
      </c>
      <c r="I11" s="42"/>
      <c r="J11" s="47"/>
      <c r="K11" s="49"/>
      <c r="M11" s="57" t="s">
        <v>26</v>
      </c>
      <c r="N11" s="58"/>
      <c r="O11" s="59">
        <v>0.45208333333333334</v>
      </c>
      <c r="P11" s="50">
        <v>0.45277777777777778</v>
      </c>
      <c r="Q11" s="40">
        <f t="shared" ref="Q11:Q23" si="2">P11-O11</f>
        <v>6.9444444444444198E-4</v>
      </c>
      <c r="R11" s="40">
        <f>O10-P11</f>
        <v>2.6388888888888906E-2</v>
      </c>
      <c r="T11" s="25" t="s">
        <v>8</v>
      </c>
      <c r="U11" s="15" t="s">
        <v>2</v>
      </c>
      <c r="V11" s="16">
        <v>0.19097222222222221</v>
      </c>
      <c r="W11" s="17">
        <v>0.19166666666666665</v>
      </c>
      <c r="X11" s="29">
        <f t="shared" ref="X11:X23" si="3">W11-V11</f>
        <v>6.9444444444444198E-4</v>
      </c>
      <c r="Y11" s="29">
        <f t="shared" si="1"/>
        <v>6.9444444444444475E-3</v>
      </c>
    </row>
    <row r="12" spans="1:25">
      <c r="A12" s="34" t="s">
        <v>20</v>
      </c>
      <c r="B12" s="73"/>
      <c r="C12" s="70">
        <v>322</v>
      </c>
      <c r="D12" s="7"/>
      <c r="E12" s="107">
        <f t="shared" si="0"/>
        <v>0.75347222222222232</v>
      </c>
      <c r="F12" s="108">
        <v>0.75416666666666676</v>
      </c>
      <c r="G12" s="43">
        <f>F7-E7</f>
        <v>6.9444444444444198E-4</v>
      </c>
      <c r="H12" s="43">
        <f>E8-F7</f>
        <v>3.7500000000000089E-2</v>
      </c>
      <c r="I12" s="42"/>
      <c r="J12" s="47"/>
      <c r="K12" s="47" t="s">
        <v>34</v>
      </c>
      <c r="M12" s="57" t="s">
        <v>25</v>
      </c>
      <c r="N12" s="58"/>
      <c r="O12" s="59">
        <v>0.4381944444444445</v>
      </c>
      <c r="P12" s="50">
        <v>0.43888888888888888</v>
      </c>
      <c r="Q12" s="40">
        <f t="shared" si="2"/>
        <v>6.9444444444438647E-4</v>
      </c>
      <c r="R12" s="40">
        <f t="shared" ref="R12:R25" si="4">O11-P12</f>
        <v>1.3194444444444453E-2</v>
      </c>
      <c r="T12" s="25" t="s">
        <v>9</v>
      </c>
      <c r="U12" s="15" t="s">
        <v>2</v>
      </c>
      <c r="V12" s="16">
        <v>0.1986111111111111</v>
      </c>
      <c r="W12" s="17">
        <v>0.19930555555555554</v>
      </c>
      <c r="X12" s="29">
        <f t="shared" si="3"/>
        <v>6.9444444444444198E-4</v>
      </c>
      <c r="Y12" s="29">
        <f t="shared" si="1"/>
        <v>5.5555555555555913E-3</v>
      </c>
    </row>
    <row r="13" spans="1:25">
      <c r="A13" s="34" t="s">
        <v>19</v>
      </c>
      <c r="B13" s="73"/>
      <c r="C13" s="70">
        <v>334</v>
      </c>
      <c r="D13" s="7"/>
      <c r="E13" s="107">
        <f t="shared" si="0"/>
        <v>0.7583333333333333</v>
      </c>
      <c r="F13" s="108">
        <v>0.75902777777777775</v>
      </c>
      <c r="G13" s="43">
        <f t="shared" ref="G13:G16" si="5">F8-E8</f>
        <v>6.9444444444444198E-4</v>
      </c>
      <c r="H13" s="43">
        <f t="shared" ref="H13:H16" si="6">E9-F8</f>
        <v>1.4583333333333393E-2</v>
      </c>
      <c r="I13" s="42"/>
      <c r="J13" s="47"/>
      <c r="K13" s="47" t="s">
        <v>34</v>
      </c>
      <c r="M13" s="57" t="s">
        <v>24</v>
      </c>
      <c r="N13" s="58"/>
      <c r="O13" s="59">
        <v>0.39166666666666666</v>
      </c>
      <c r="P13" s="50">
        <v>0.3923611111111111</v>
      </c>
      <c r="Q13" s="40">
        <f t="shared" si="2"/>
        <v>6.9444444444444198E-4</v>
      </c>
      <c r="R13" s="40">
        <f t="shared" si="4"/>
        <v>4.5833333333333393E-2</v>
      </c>
      <c r="T13" s="25" t="s">
        <v>10</v>
      </c>
      <c r="U13" s="15" t="s">
        <v>2</v>
      </c>
      <c r="V13" s="16">
        <v>0.20486111111111113</v>
      </c>
      <c r="W13" s="17">
        <v>0.20555555555555557</v>
      </c>
      <c r="X13" s="29">
        <f t="shared" si="3"/>
        <v>6.9444444444444198E-4</v>
      </c>
      <c r="Y13" s="29">
        <f t="shared" si="1"/>
        <v>8.3333333333333315E-3</v>
      </c>
    </row>
    <row r="14" spans="1:25">
      <c r="A14" s="34" t="s">
        <v>18</v>
      </c>
      <c r="B14" s="73"/>
      <c r="C14" s="70">
        <v>351</v>
      </c>
      <c r="D14" s="7"/>
      <c r="E14" s="107">
        <f t="shared" si="0"/>
        <v>0.76597222222222217</v>
      </c>
      <c r="F14" s="108">
        <v>0.76666666666666661</v>
      </c>
      <c r="G14" s="43">
        <f t="shared" si="5"/>
        <v>6.9444444444444198E-4</v>
      </c>
      <c r="H14" s="43">
        <f t="shared" si="6"/>
        <v>1.1805555555555403E-2</v>
      </c>
      <c r="I14" s="42"/>
      <c r="J14" s="47" t="s">
        <v>32</v>
      </c>
      <c r="K14" s="49"/>
      <c r="M14" s="57" t="s">
        <v>23</v>
      </c>
      <c r="N14" s="58"/>
      <c r="O14" s="59">
        <v>0.37361111111111112</v>
      </c>
      <c r="P14" s="50">
        <v>0.375</v>
      </c>
      <c r="Q14" s="40">
        <f t="shared" si="2"/>
        <v>1.388888888888884E-3</v>
      </c>
      <c r="R14" s="40">
        <f t="shared" si="4"/>
        <v>1.6666666666666663E-2</v>
      </c>
      <c r="T14" s="25" t="s">
        <v>11</v>
      </c>
      <c r="U14" s="15" t="s">
        <v>2</v>
      </c>
      <c r="V14" s="16">
        <v>0.21388888888888891</v>
      </c>
      <c r="W14" s="17">
        <v>0.21805555555555556</v>
      </c>
      <c r="X14" s="29">
        <f t="shared" si="3"/>
        <v>4.1666666666666519E-3</v>
      </c>
      <c r="Y14" s="29">
        <f t="shared" si="1"/>
        <v>4.1666666666666519E-3</v>
      </c>
    </row>
    <row r="15" spans="1:25">
      <c r="A15" s="34" t="s">
        <v>17</v>
      </c>
      <c r="B15" s="73"/>
      <c r="C15" s="70">
        <v>356</v>
      </c>
      <c r="D15" s="7"/>
      <c r="E15" s="107">
        <f t="shared" si="0"/>
        <v>0.77222222222222225</v>
      </c>
      <c r="F15" s="108">
        <v>0.7729166666666667</v>
      </c>
      <c r="G15" s="43">
        <f t="shared" si="5"/>
        <v>6.9444444444444198E-4</v>
      </c>
      <c r="H15" s="43">
        <f t="shared" si="6"/>
        <v>1.2499999999999956E-2</v>
      </c>
      <c r="I15" s="42"/>
      <c r="J15" s="47"/>
      <c r="K15" s="49"/>
      <c r="M15" s="57" t="s">
        <v>22</v>
      </c>
      <c r="N15" s="58"/>
      <c r="O15" s="59">
        <v>0.36041666666666666</v>
      </c>
      <c r="P15" s="50">
        <v>0.36388888888888887</v>
      </c>
      <c r="Q15" s="40">
        <f t="shared" si="2"/>
        <v>3.4722222222222099E-3</v>
      </c>
      <c r="R15" s="40">
        <f t="shared" si="4"/>
        <v>9.7222222222222432E-3</v>
      </c>
      <c r="T15" s="26" t="s">
        <v>12</v>
      </c>
      <c r="U15" s="15" t="s">
        <v>2</v>
      </c>
      <c r="V15" s="16">
        <v>0.22222222222222221</v>
      </c>
      <c r="W15" s="17">
        <v>0.22291666666666665</v>
      </c>
      <c r="X15" s="29">
        <f t="shared" si="3"/>
        <v>6.9444444444444198E-4</v>
      </c>
      <c r="Y15" s="29">
        <f t="shared" si="1"/>
        <v>5.5555555555555636E-3</v>
      </c>
    </row>
    <row r="16" spans="1:25">
      <c r="A16" s="36" t="s">
        <v>16</v>
      </c>
      <c r="B16" s="74"/>
      <c r="C16" s="69">
        <v>364</v>
      </c>
      <c r="D16" s="8"/>
      <c r="E16" s="109">
        <f t="shared" si="0"/>
        <v>0.78055555555555556</v>
      </c>
      <c r="F16" s="110">
        <v>0.78125</v>
      </c>
      <c r="G16" s="43">
        <f t="shared" si="5"/>
        <v>6.9444444444444198E-4</v>
      </c>
      <c r="H16" s="43">
        <f t="shared" si="6"/>
        <v>7.6388888888890838E-3</v>
      </c>
      <c r="I16" s="42"/>
      <c r="J16" s="47"/>
      <c r="K16" s="47" t="s">
        <v>31</v>
      </c>
      <c r="M16" s="57" t="s">
        <v>21</v>
      </c>
      <c r="N16" s="58"/>
      <c r="O16" s="59">
        <v>0.34861111111111115</v>
      </c>
      <c r="P16" s="50">
        <v>0.34930555555555554</v>
      </c>
      <c r="Q16" s="40">
        <f t="shared" si="2"/>
        <v>6.9444444444438647E-4</v>
      </c>
      <c r="R16" s="40">
        <f t="shared" si="4"/>
        <v>1.1111111111111127E-2</v>
      </c>
      <c r="T16" s="25" t="s">
        <v>13</v>
      </c>
      <c r="U16" s="15" t="s">
        <v>2</v>
      </c>
      <c r="V16" s="16">
        <v>0.22847222222222222</v>
      </c>
      <c r="W16" s="17">
        <v>0.23055555555555554</v>
      </c>
      <c r="X16" s="29">
        <f t="shared" si="3"/>
        <v>2.0833333333333259E-3</v>
      </c>
      <c r="Y16" s="29" t="e">
        <f>#REF!-W16</f>
        <v>#REF!</v>
      </c>
    </row>
    <row r="17" spans="1:25">
      <c r="A17" s="85" t="s">
        <v>41</v>
      </c>
      <c r="B17" s="83"/>
      <c r="C17" s="86">
        <v>374</v>
      </c>
      <c r="D17" s="84"/>
      <c r="E17" s="107">
        <f t="shared" si="0"/>
        <v>0.79027777777777786</v>
      </c>
      <c r="F17" s="111">
        <v>0.7909722222222223</v>
      </c>
      <c r="G17" s="43"/>
      <c r="H17" s="43"/>
      <c r="I17" s="42"/>
      <c r="J17" s="47"/>
      <c r="K17" s="47"/>
      <c r="M17" s="57"/>
      <c r="N17" s="58"/>
      <c r="O17" s="59"/>
      <c r="P17" s="50"/>
      <c r="Q17" s="40"/>
      <c r="R17" s="40"/>
      <c r="T17" s="25"/>
      <c r="U17" s="15"/>
      <c r="V17" s="16"/>
      <c r="W17" s="17"/>
      <c r="X17" s="29"/>
      <c r="Y17" s="29"/>
    </row>
    <row r="18" spans="1:25">
      <c r="A18" s="34" t="s">
        <v>13</v>
      </c>
      <c r="B18" s="73"/>
      <c r="C18" s="70">
        <f>C16+76</f>
        <v>440</v>
      </c>
      <c r="D18" s="9"/>
      <c r="E18" s="107">
        <f>F18-"0:01"</f>
        <v>0.82361111111111118</v>
      </c>
      <c r="F18" s="108">
        <v>0.82430555555555562</v>
      </c>
      <c r="G18" s="43">
        <f>F15-E15</f>
        <v>6.9444444444444198E-4</v>
      </c>
      <c r="H18" s="43"/>
      <c r="I18" s="42"/>
      <c r="J18" s="47"/>
      <c r="K18" s="49"/>
      <c r="M18" s="57" t="s">
        <v>17</v>
      </c>
      <c r="N18" s="58"/>
      <c r="O18" s="59">
        <v>0.32083333333333336</v>
      </c>
      <c r="P18" s="50">
        <v>0.32222222222222224</v>
      </c>
      <c r="Q18" s="40">
        <f t="shared" si="2"/>
        <v>1.388888888888884E-3</v>
      </c>
      <c r="R18" s="40" t="e">
        <f>#REF!-P18</f>
        <v>#REF!</v>
      </c>
      <c r="T18" s="27" t="s">
        <v>16</v>
      </c>
      <c r="U18" s="12" t="s">
        <v>3</v>
      </c>
      <c r="V18" s="13">
        <v>0.3034722222222222</v>
      </c>
      <c r="W18" s="14">
        <v>0.31666666666666665</v>
      </c>
      <c r="X18" s="29">
        <f t="shared" si="3"/>
        <v>1.3194444444444453E-2</v>
      </c>
      <c r="Y18" s="29">
        <f t="shared" si="1"/>
        <v>4.1666666666667074E-3</v>
      </c>
    </row>
    <row r="19" spans="1:25">
      <c r="A19" s="35" t="s">
        <v>12</v>
      </c>
      <c r="B19" s="75"/>
      <c r="C19" s="71" t="s">
        <v>40</v>
      </c>
      <c r="D19" s="9"/>
      <c r="E19" s="107">
        <f t="shared" ref="E19:E21" si="7">F19-"0:01"</f>
        <v>0.82916666666666672</v>
      </c>
      <c r="F19" s="112">
        <v>0.82986111111111116</v>
      </c>
      <c r="G19" s="43">
        <f>F16-E16</f>
        <v>6.9444444444444198E-4</v>
      </c>
      <c r="H19" s="43"/>
      <c r="I19" s="42"/>
      <c r="J19" s="47"/>
      <c r="K19" s="49"/>
      <c r="M19" s="53" t="s">
        <v>16</v>
      </c>
      <c r="N19" s="61" t="s">
        <v>3</v>
      </c>
      <c r="O19" s="55">
        <v>0.3034722222222222</v>
      </c>
      <c r="P19" s="56">
        <v>0.31666666666666665</v>
      </c>
      <c r="Q19" s="40">
        <f t="shared" si="2"/>
        <v>1.3194444444444453E-2</v>
      </c>
      <c r="R19" s="40">
        <f t="shared" si="4"/>
        <v>4.1666666666667074E-3</v>
      </c>
      <c r="T19" s="28" t="s">
        <v>17</v>
      </c>
      <c r="U19" s="18"/>
      <c r="V19" s="19">
        <v>0.32083333333333336</v>
      </c>
      <c r="W19" s="20">
        <v>0.32222222222222224</v>
      </c>
      <c r="X19" s="29">
        <f t="shared" si="3"/>
        <v>1.388888888888884E-3</v>
      </c>
      <c r="Y19" s="29">
        <f t="shared" si="1"/>
        <v>4.1666666666666519E-3</v>
      </c>
    </row>
    <row r="20" spans="1:25">
      <c r="A20" s="34" t="s">
        <v>11</v>
      </c>
      <c r="B20" s="73"/>
      <c r="C20" s="70">
        <v>457</v>
      </c>
      <c r="D20" s="9"/>
      <c r="E20" s="107">
        <f t="shared" si="7"/>
        <v>0.83472222222222225</v>
      </c>
      <c r="F20" s="108">
        <v>0.8354166666666667</v>
      </c>
      <c r="G20" s="43" t="e">
        <f>#REF!-#REF!</f>
        <v>#REF!</v>
      </c>
      <c r="H20" s="43"/>
      <c r="I20" s="42"/>
      <c r="J20" s="47"/>
      <c r="K20" s="47" t="s">
        <v>33</v>
      </c>
      <c r="M20" s="57" t="s">
        <v>15</v>
      </c>
      <c r="N20" s="61" t="s">
        <v>2</v>
      </c>
      <c r="O20" s="62">
        <v>0.2986111111111111</v>
      </c>
      <c r="P20" s="63">
        <v>0.29930555555555555</v>
      </c>
      <c r="Q20" s="40">
        <f t="shared" si="2"/>
        <v>6.9444444444444198E-4</v>
      </c>
      <c r="R20" s="40">
        <f>O19-P20</f>
        <v>4.1666666666666519E-3</v>
      </c>
      <c r="T20" s="28" t="s">
        <v>18</v>
      </c>
      <c r="U20" s="18"/>
      <c r="V20" s="19">
        <v>0.3263888888888889</v>
      </c>
      <c r="W20" s="20">
        <v>0.32777777777777778</v>
      </c>
      <c r="X20" s="29">
        <f t="shared" si="3"/>
        <v>1.388888888888884E-3</v>
      </c>
      <c r="Y20" s="29">
        <f t="shared" si="1"/>
        <v>6.2500000000000333E-3</v>
      </c>
    </row>
    <row r="21" spans="1:25">
      <c r="A21" s="34" t="s">
        <v>10</v>
      </c>
      <c r="B21" s="73"/>
      <c r="C21" s="70">
        <v>467</v>
      </c>
      <c r="D21" s="9"/>
      <c r="E21" s="107">
        <f t="shared" si="7"/>
        <v>0.84236111111111112</v>
      </c>
      <c r="F21" s="108">
        <v>0.84305555555555556</v>
      </c>
      <c r="G21" s="43" t="e">
        <f>#REF!-#REF!</f>
        <v>#REF!</v>
      </c>
      <c r="H21" s="43"/>
      <c r="I21" s="42"/>
      <c r="J21" s="47" t="s">
        <v>31</v>
      </c>
      <c r="K21" s="47"/>
      <c r="M21" s="57" t="s">
        <v>14</v>
      </c>
      <c r="N21" s="61" t="s">
        <v>2</v>
      </c>
      <c r="O21" s="62">
        <v>0.26319444444444445</v>
      </c>
      <c r="P21" s="63">
        <v>0.27638888888888885</v>
      </c>
      <c r="Q21" s="40">
        <f t="shared" si="2"/>
        <v>1.3194444444444398E-2</v>
      </c>
      <c r="R21" s="40">
        <f>O20-P21</f>
        <v>2.2222222222222254E-2</v>
      </c>
      <c r="T21" s="28" t="s">
        <v>19</v>
      </c>
      <c r="U21" s="18"/>
      <c r="V21" s="19">
        <v>0.33402777777777781</v>
      </c>
      <c r="W21" s="20">
        <v>0.3347222222222222</v>
      </c>
      <c r="X21" s="29">
        <f t="shared" si="3"/>
        <v>6.9444444444438647E-4</v>
      </c>
      <c r="Y21" s="29" t="e">
        <f>#REF!-W21</f>
        <v>#REF!</v>
      </c>
    </row>
    <row r="22" spans="1:25">
      <c r="A22" s="36" t="s">
        <v>6</v>
      </c>
      <c r="B22" s="74"/>
      <c r="C22" s="69">
        <v>534</v>
      </c>
      <c r="D22" s="8"/>
      <c r="E22" s="10">
        <v>0.87986111111111098</v>
      </c>
      <c r="F22" s="11"/>
      <c r="G22" s="43">
        <f>F20-E20</f>
        <v>6.9444444444444198E-4</v>
      </c>
      <c r="H22" s="43"/>
      <c r="I22" s="42"/>
      <c r="J22" s="47"/>
      <c r="K22" s="47" t="s">
        <v>32</v>
      </c>
      <c r="L22" s="46"/>
      <c r="M22" s="57" t="s">
        <v>11</v>
      </c>
      <c r="N22" s="61" t="s">
        <v>2</v>
      </c>
      <c r="O22" s="62">
        <v>0.21041666666666667</v>
      </c>
      <c r="P22" s="63">
        <v>0.21180555555555555</v>
      </c>
      <c r="Q22" s="40">
        <f t="shared" si="2"/>
        <v>1.388888888888884E-3</v>
      </c>
      <c r="R22" s="40" t="e">
        <f>#REF!-P22</f>
        <v>#REF!</v>
      </c>
      <c r="T22" s="28" t="s">
        <v>23</v>
      </c>
      <c r="U22" s="18"/>
      <c r="V22" s="19">
        <v>0.37361111111111112</v>
      </c>
      <c r="W22" s="20">
        <v>0.375</v>
      </c>
      <c r="X22" s="29">
        <f t="shared" si="3"/>
        <v>1.388888888888884E-3</v>
      </c>
      <c r="Y22" s="29">
        <f t="shared" si="1"/>
        <v>1.6666666666666663E-2</v>
      </c>
    </row>
    <row r="23" spans="1:25">
      <c r="G23" s="43">
        <f>F21-E21</f>
        <v>6.9444444444444198E-4</v>
      </c>
      <c r="H23" s="43"/>
      <c r="I23" s="42"/>
      <c r="J23" s="47" t="s">
        <v>31</v>
      </c>
      <c r="K23" s="49"/>
      <c r="L23" s="46"/>
      <c r="M23" s="57" t="s">
        <v>10</v>
      </c>
      <c r="N23" s="61" t="s">
        <v>2</v>
      </c>
      <c r="O23" s="62">
        <v>0.20277777777777781</v>
      </c>
      <c r="P23" s="63">
        <v>0.20347222222222219</v>
      </c>
      <c r="Q23" s="40">
        <f t="shared" si="2"/>
        <v>6.9444444444438647E-4</v>
      </c>
      <c r="R23" s="40">
        <f t="shared" si="4"/>
        <v>6.9444444444444753E-3</v>
      </c>
      <c r="T23" s="28" t="s">
        <v>24</v>
      </c>
      <c r="U23" s="18"/>
      <c r="V23" s="19">
        <v>0.39166666666666666</v>
      </c>
      <c r="W23" s="20">
        <v>0.3923611111111111</v>
      </c>
      <c r="X23" s="29">
        <f t="shared" si="3"/>
        <v>6.9444444444444198E-4</v>
      </c>
      <c r="Y23" s="29" t="e">
        <f>#REF!-W23</f>
        <v>#REF!</v>
      </c>
    </row>
    <row r="24" spans="1:25">
      <c r="D24" s="101" t="s">
        <v>5</v>
      </c>
      <c r="E24" s="95"/>
      <c r="F24" s="96"/>
      <c r="G24" s="43" t="e">
        <f>#REF!-#REF!</f>
        <v>#REF!</v>
      </c>
      <c r="H24" s="43"/>
      <c r="I24" s="42"/>
      <c r="J24" s="47"/>
      <c r="K24" s="49"/>
      <c r="M24" s="57" t="s">
        <v>7</v>
      </c>
      <c r="N24" s="61" t="s">
        <v>2</v>
      </c>
      <c r="O24" s="62">
        <v>0.18263888888888891</v>
      </c>
      <c r="P24" s="63">
        <v>0.18333333333333335</v>
      </c>
      <c r="Q24" s="40">
        <f>P24-O24</f>
        <v>6.9444444444444198E-4</v>
      </c>
      <c r="R24" s="40" t="e">
        <f>#REF!-P24</f>
        <v>#REF!</v>
      </c>
      <c r="T24" s="28" t="s">
        <v>27</v>
      </c>
      <c r="U24" s="18"/>
      <c r="V24" s="19">
        <v>0.47916666666666669</v>
      </c>
      <c r="W24" s="22" t="s">
        <v>4</v>
      </c>
      <c r="X24" s="29"/>
      <c r="Y24" s="29"/>
    </row>
    <row r="25" spans="1:25">
      <c r="D25" s="102"/>
      <c r="E25" s="97"/>
      <c r="F25" s="98"/>
      <c r="G25" s="43"/>
      <c r="H25" s="43"/>
      <c r="I25" s="42"/>
      <c r="J25" s="47"/>
      <c r="K25" s="49"/>
      <c r="M25" s="53" t="s">
        <v>6</v>
      </c>
      <c r="N25" s="61" t="s">
        <v>3</v>
      </c>
      <c r="O25" s="55"/>
      <c r="P25" s="56">
        <v>0.17152777777777775</v>
      </c>
      <c r="R25" s="40">
        <f t="shared" si="4"/>
        <v>1.1111111111111155E-2</v>
      </c>
      <c r="T25" s="27" t="s">
        <v>28</v>
      </c>
      <c r="U25" s="21"/>
      <c r="V25" s="13">
        <v>0.48402777777777778</v>
      </c>
      <c r="W25" s="14"/>
      <c r="X25" s="29"/>
    </row>
    <row r="26" spans="1:25">
      <c r="C26" s="68" t="s">
        <v>39</v>
      </c>
      <c r="D26" s="91"/>
      <c r="E26" s="23" t="s">
        <v>0</v>
      </c>
      <c r="F26" s="3" t="s">
        <v>1</v>
      </c>
      <c r="J26" s="30" t="s">
        <v>37</v>
      </c>
      <c r="K26" s="31">
        <f>2+3+3+2+14+3+2</f>
        <v>29</v>
      </c>
    </row>
    <row r="27" spans="1:25" s="41" customFormat="1">
      <c r="A27" s="27" t="s">
        <v>6</v>
      </c>
      <c r="B27" s="36"/>
      <c r="C27" s="69">
        <f>C22-C22</f>
        <v>0</v>
      </c>
      <c r="D27" s="8"/>
      <c r="E27" s="13"/>
      <c r="F27" s="14">
        <v>0.25</v>
      </c>
      <c r="G27" s="43" t="e">
        <f>SUM(G11:G24)</f>
        <v>#REF!</v>
      </c>
      <c r="H27" s="43"/>
      <c r="I27" s="42"/>
      <c r="J27" s="30"/>
      <c r="K27" s="31"/>
      <c r="M27" s="51"/>
      <c r="N27" s="51"/>
      <c r="O27" s="51"/>
      <c r="P27" s="50">
        <f>O9-P25</f>
        <v>0.3125</v>
      </c>
      <c r="Q27" s="40">
        <f>SUM(Q11:Q24)</f>
        <v>3.888888888888864E-2</v>
      </c>
      <c r="R27" s="40" t="e">
        <f>SUM(R10:R25)</f>
        <v>#REF!</v>
      </c>
    </row>
    <row r="28" spans="1:25" s="41" customFormat="1">
      <c r="A28" s="28" t="s">
        <v>10</v>
      </c>
      <c r="B28" s="65"/>
      <c r="C28" s="70">
        <f>C22-C21</f>
        <v>67</v>
      </c>
      <c r="D28" s="6"/>
      <c r="E28" s="16">
        <f>F28-"0:01"</f>
        <v>0.27638888888888891</v>
      </c>
      <c r="F28" s="17">
        <v>0.27708333333333335</v>
      </c>
      <c r="G28" s="38"/>
      <c r="H28" s="38"/>
      <c r="J28" s="30"/>
      <c r="K28" s="31"/>
      <c r="M28" s="51"/>
      <c r="N28" s="51"/>
      <c r="O28" s="51"/>
      <c r="P28" s="51"/>
      <c r="Q28" s="38"/>
      <c r="R28" s="38"/>
    </row>
    <row r="29" spans="1:25">
      <c r="A29" s="28" t="s">
        <v>11</v>
      </c>
      <c r="B29" s="65"/>
      <c r="C29" s="70">
        <f>C22-C20</f>
        <v>77</v>
      </c>
      <c r="D29" s="6"/>
      <c r="E29" s="16">
        <f t="shared" ref="E29:E31" si="8">F29-"0:01"</f>
        <v>0.28888888888888892</v>
      </c>
      <c r="F29" s="17">
        <v>0.28958333333333336</v>
      </c>
    </row>
    <row r="30" spans="1:25">
      <c r="A30" s="45" t="s">
        <v>12</v>
      </c>
      <c r="B30" s="66"/>
      <c r="C30" s="76">
        <f>C22-C19</f>
        <v>83</v>
      </c>
      <c r="D30" s="6"/>
      <c r="E30" s="16">
        <f t="shared" si="8"/>
        <v>0.29375000000000001</v>
      </c>
      <c r="F30" s="17">
        <v>0.29444444444444445</v>
      </c>
    </row>
    <row r="31" spans="1:25">
      <c r="A31" s="28" t="s">
        <v>13</v>
      </c>
      <c r="B31" s="65"/>
      <c r="C31" s="70">
        <f>C22-C18</f>
        <v>94</v>
      </c>
      <c r="D31" s="6"/>
      <c r="E31" s="16">
        <f t="shared" si="8"/>
        <v>0.30138888888888887</v>
      </c>
      <c r="F31" s="17">
        <v>0.30208333333333331</v>
      </c>
    </row>
    <row r="32" spans="1:25">
      <c r="A32" s="28" t="s">
        <v>41</v>
      </c>
      <c r="B32" s="65"/>
      <c r="C32" s="70">
        <v>160</v>
      </c>
      <c r="D32" s="6"/>
      <c r="E32" s="16">
        <f>F32-"0:01"</f>
        <v>0.33819444444444441</v>
      </c>
      <c r="F32" s="17">
        <v>0.33888888888888885</v>
      </c>
    </row>
    <row r="33" spans="1:6">
      <c r="A33" s="27" t="s">
        <v>16</v>
      </c>
      <c r="B33" s="64"/>
      <c r="C33" s="69">
        <f>C22-C16</f>
        <v>170</v>
      </c>
      <c r="D33" s="8"/>
      <c r="E33" s="93">
        <f t="shared" ref="E33:E43" si="9">F33-"0:01"</f>
        <v>0.34791666666666671</v>
      </c>
      <c r="F33" s="103">
        <v>0.34861111111111115</v>
      </c>
    </row>
    <row r="34" spans="1:6">
      <c r="A34" s="28" t="s">
        <v>17</v>
      </c>
      <c r="B34" s="65"/>
      <c r="C34" s="70">
        <f>C22-C15</f>
        <v>178</v>
      </c>
      <c r="D34" s="7"/>
      <c r="E34" s="16">
        <f t="shared" si="9"/>
        <v>0.35347222222222224</v>
      </c>
      <c r="F34" s="104">
        <v>0.35416666666666669</v>
      </c>
    </row>
    <row r="35" spans="1:6">
      <c r="A35" s="28" t="s">
        <v>18</v>
      </c>
      <c r="B35" s="65"/>
      <c r="C35" s="70">
        <f>C22-C14</f>
        <v>183</v>
      </c>
      <c r="D35" s="7"/>
      <c r="E35" s="16">
        <f t="shared" si="9"/>
        <v>0.35902777777777778</v>
      </c>
      <c r="F35" s="104">
        <v>0.35972222222222222</v>
      </c>
    </row>
    <row r="36" spans="1:6">
      <c r="A36" s="28" t="s">
        <v>19</v>
      </c>
      <c r="B36" s="65"/>
      <c r="C36" s="70">
        <f>C22-C13</f>
        <v>200</v>
      </c>
      <c r="D36" s="7"/>
      <c r="E36" s="16">
        <f t="shared" si="9"/>
        <v>0.36666666666666664</v>
      </c>
      <c r="F36" s="104">
        <v>0.36736111111111108</v>
      </c>
    </row>
    <row r="37" spans="1:6">
      <c r="A37" s="28" t="s">
        <v>20</v>
      </c>
      <c r="B37" s="65"/>
      <c r="C37" s="70">
        <f>C22-C12</f>
        <v>212</v>
      </c>
      <c r="D37" s="7"/>
      <c r="E37" s="16">
        <f t="shared" si="9"/>
        <v>0.37361111111111106</v>
      </c>
      <c r="F37" s="104">
        <v>0.3743055555555555</v>
      </c>
    </row>
    <row r="38" spans="1:6">
      <c r="A38" s="28" t="s">
        <v>21</v>
      </c>
      <c r="B38" s="65"/>
      <c r="C38" s="70">
        <f>C22-C11</f>
        <v>233</v>
      </c>
      <c r="D38" s="7"/>
      <c r="E38" s="16">
        <f t="shared" si="9"/>
        <v>0.38194444444444448</v>
      </c>
      <c r="F38" s="104">
        <v>0.38263888888888892</v>
      </c>
    </row>
    <row r="39" spans="1:6">
      <c r="A39" s="28" t="s">
        <v>22</v>
      </c>
      <c r="B39" s="65"/>
      <c r="C39" s="70">
        <f>C22-C10</f>
        <v>262</v>
      </c>
      <c r="D39" s="7"/>
      <c r="E39" s="16">
        <f t="shared" si="9"/>
        <v>0.39513888888888887</v>
      </c>
      <c r="F39" s="104">
        <v>0.39583333333333331</v>
      </c>
    </row>
    <row r="40" spans="1:6">
      <c r="A40" s="28" t="s">
        <v>23</v>
      </c>
      <c r="B40" s="65"/>
      <c r="C40" s="70">
        <f>C22-C9</f>
        <v>284</v>
      </c>
      <c r="D40" s="7"/>
      <c r="E40" s="16">
        <f t="shared" si="9"/>
        <v>0.40763888888888894</v>
      </c>
      <c r="F40" s="104">
        <v>0.40833333333333338</v>
      </c>
    </row>
    <row r="41" spans="1:6">
      <c r="A41" s="28" t="s">
        <v>24</v>
      </c>
      <c r="B41" s="65"/>
      <c r="C41" s="70">
        <f>C22-C8</f>
        <v>330</v>
      </c>
      <c r="D41" s="7"/>
      <c r="E41" s="16">
        <f t="shared" si="9"/>
        <v>0.42291666666666666</v>
      </c>
      <c r="F41" s="104">
        <v>0.4236111111111111</v>
      </c>
    </row>
    <row r="42" spans="1:6">
      <c r="A42" s="28" t="s">
        <v>25</v>
      </c>
      <c r="B42" s="65"/>
      <c r="C42" s="70">
        <f>C22-C7</f>
        <v>430</v>
      </c>
      <c r="D42" s="7"/>
      <c r="E42" s="16">
        <f t="shared" si="9"/>
        <v>0.46180555555555552</v>
      </c>
      <c r="F42" s="104">
        <v>0.46249999999999997</v>
      </c>
    </row>
    <row r="43" spans="1:6">
      <c r="A43" s="28" t="s">
        <v>26</v>
      </c>
      <c r="B43" s="65"/>
      <c r="C43" s="70">
        <f>C22-C6</f>
        <v>472</v>
      </c>
      <c r="D43" s="7"/>
      <c r="E43" s="16">
        <f t="shared" si="9"/>
        <v>0.47708333333333336</v>
      </c>
      <c r="F43" s="104">
        <v>0.4777777777777778</v>
      </c>
    </row>
    <row r="44" spans="1:6">
      <c r="A44" s="28" t="s">
        <v>27</v>
      </c>
      <c r="B44" s="65"/>
      <c r="C44" s="70">
        <f>C22-C5</f>
        <v>529</v>
      </c>
      <c r="D44" s="7"/>
      <c r="E44" s="16">
        <v>0.47916666666666669</v>
      </c>
      <c r="F44" s="104"/>
    </row>
    <row r="45" spans="1:6">
      <c r="A45" s="27" t="s">
        <v>28</v>
      </c>
      <c r="B45" s="27"/>
      <c r="C45" s="72">
        <f>C44+5</f>
        <v>534</v>
      </c>
      <c r="D45" s="87"/>
      <c r="E45" s="32">
        <v>0.50555555555555554</v>
      </c>
      <c r="F45" s="33"/>
    </row>
    <row r="46" spans="1:6">
      <c r="D46" s="88"/>
    </row>
    <row r="47" spans="1:6">
      <c r="D47" s="82"/>
    </row>
    <row r="48" spans="1:6">
      <c r="D48" s="82"/>
    </row>
  </sheetData>
  <protectedRanges>
    <protectedRange password="816B" sqref="A19:C19" name="p0892175008404916e9aa3d771e27b605"/>
  </protectedRanges>
  <mergeCells count="4">
    <mergeCell ref="N6:P7"/>
    <mergeCell ref="U6:W7"/>
    <mergeCell ref="I7:L7"/>
    <mergeCell ref="D24:F25"/>
  </mergeCells>
  <pageMargins left="0.7" right="0.7" top="0.20833333333333301" bottom="0.33333333333333298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RJ_Praha-Kraków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2022-02-15T14:51:32Z</cp:lastPrinted>
  <dcterms:created xsi:type="dcterms:W3CDTF">2022-01-17T17:49:44Z</dcterms:created>
  <dcterms:modified xsi:type="dcterms:W3CDTF">2022-04-19T14:11:16Z</dcterms:modified>
</cp:coreProperties>
</file>